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bm2141\Downloads\"/>
    </mc:Choice>
  </mc:AlternateContent>
  <xr:revisionPtr revIDLastSave="0" documentId="8_{12296578-6447-4B2B-A71A-D1828E99419C}" xr6:coauthVersionLast="47" xr6:coauthVersionMax="47" xr10:uidLastSave="{00000000-0000-0000-0000-000000000000}"/>
  <bookViews>
    <workbookView xWindow="2573" yWindow="2573" windowWidth="14399" windowHeight="8182" firstSheet="1" activeTab="2" xr2:uid="{00000000-000D-0000-FFFF-FFFF00000000}"/>
  </bookViews>
  <sheets>
    <sheet name="Lists" sheetId="1" state="hidden" r:id="rId1"/>
    <sheet name="OVERVIEW" sheetId="4" r:id="rId2"/>
    <sheet name="Checklist" sheetId="2" r:id="rId3"/>
    <sheet name="Dashboard" sheetId="3" state="hidden" r:id="rId4"/>
  </sheets>
  <definedNames>
    <definedName name="BinaryChoices">Lists!$A$2:$A$5</definedName>
    <definedName name="BinaryTable">Lists!$A$2:$B$5</definedName>
    <definedName name="ProportionChoices">Lists!$D$2:$D$7</definedName>
    <definedName name="ProportionTable">Lists!$D$2:$E$7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2" l="1"/>
  <c r="F14" i="2"/>
  <c r="F13" i="2"/>
  <c r="F12" i="2"/>
  <c r="F11" i="2"/>
  <c r="F10" i="2"/>
  <c r="F9" i="2"/>
  <c r="F8" i="2"/>
  <c r="F7" i="2"/>
  <c r="F6" i="2"/>
  <c r="F15" i="2"/>
  <c r="G16" i="2"/>
  <c r="G33" i="2"/>
  <c r="G25" i="2"/>
  <c r="F20" i="2"/>
  <c r="F28" i="2"/>
  <c r="F29" i="2"/>
  <c r="F30" i="2"/>
  <c r="F31" i="2"/>
  <c r="F32" i="2"/>
  <c r="F27" i="2"/>
  <c r="F19" i="2"/>
  <c r="F21" i="2"/>
  <c r="F22" i="2"/>
  <c r="F24" i="2"/>
  <c r="F18" i="2"/>
  <c r="B8" i="3"/>
  <c r="F33" i="2" l="1"/>
  <c r="F25" i="2"/>
  <c r="F16" i="2"/>
  <c r="G35" i="2"/>
  <c r="B6" i="3" s="1"/>
  <c r="F35" i="2" l="1"/>
  <c r="H36" i="2" s="1"/>
  <c r="B7" i="3" l="1"/>
  <c r="B5" i="3"/>
  <c r="F36" i="2"/>
</calcChain>
</file>

<file path=xl/sharedStrings.xml><?xml version="1.0" encoding="utf-8"?>
<sst xmlns="http://schemas.openxmlformats.org/spreadsheetml/2006/main" count="104" uniqueCount="97">
  <si>
    <t>Weight</t>
  </si>
  <si>
    <t>Yes</t>
  </si>
  <si>
    <t>No</t>
  </si>
  <si>
    <t>HIV SERVICE INTEGRATION SITES - ASSESSMENT CHECKLIST, SCORING &amp; MATRIX</t>
  </si>
  <si>
    <t>Domain</t>
  </si>
  <si>
    <t>#</t>
  </si>
  <si>
    <t>Key Performance Indicators</t>
  </si>
  <si>
    <t>Assessment Question</t>
  </si>
  <si>
    <t>Response (Dropdown)</t>
  </si>
  <si>
    <t>Comments / Evidence</t>
  </si>
  <si>
    <t>A. STRUCTURAL INTEGRATION</t>
  </si>
  <si>
    <t>Situated in a non-stigmatizing place within the facility</t>
  </si>
  <si>
    <t>Clinic location &amp; Labeling</t>
  </si>
  <si>
    <t>Standalone status</t>
  </si>
  <si>
    <t>Is the ART clinic standalone (no additional services except HIV/TB)? i.e, is there a separate clinic for PLHIV?</t>
  </si>
  <si>
    <t>Are additional non-HIV services provided in this building (except TB)? If YES, indicate which clinics are in the same location (Write in the Comments): Infectious Disease, Hematology, Dermatology, Others. i.e PLHIV being seen in the same clinic as other patients</t>
  </si>
  <si>
    <t>Hospital-employed staff</t>
  </si>
  <si>
    <t>Support for Utilities</t>
  </si>
  <si>
    <t>Laboratory</t>
  </si>
  <si>
    <t>Are laboratory commodities for PLHIV stored in the same location as other hospital laboratory commodities?</t>
  </si>
  <si>
    <t>Is the laboratory structured to serve all patients, including PLHIV, and are HIV-related investigations conducted in the same area as general laboratory tests</t>
  </si>
  <si>
    <t>Pharmacy</t>
  </si>
  <si>
    <t>Are pharmacy commodities for PLHIV stored in the same location as other hospital pharmacy commodities?</t>
  </si>
  <si>
    <t xml:space="preserve">Are ARVs and other non-HIV medications dispensed from the same pharmacy, and is this pharmacy situated to serve all patients, including PLHIV? </t>
  </si>
  <si>
    <t>Retention and Tracking activities</t>
  </si>
  <si>
    <t>Structural Subtotal:</t>
  </si>
  <si>
    <t>B. WORKFORCE INTEGRATION</t>
  </si>
  <si>
    <t>All HIV service staff (overall)</t>
  </si>
  <si>
    <t>What proportion of ALL staff providing HIV services are hospital-employed?</t>
  </si>
  <si>
    <t>Clinic staff (Doctors/Nurses)</t>
  </si>
  <si>
    <t>What proportion of clinic staff providing HIV services are hospital-employed?</t>
  </si>
  <si>
    <t>Laboratory staff</t>
  </si>
  <si>
    <t>What proportion of lab staff providing HIV services are hospital-employed?</t>
  </si>
  <si>
    <t>Pharmacy staff</t>
  </si>
  <si>
    <t>What proportion of pharmacy staff providing HIV services are hospital-employed?</t>
  </si>
  <si>
    <t>SI/Records staff</t>
  </si>
  <si>
    <t>What proportion of SI/Records staff providing HIV services are hospital-employed?</t>
  </si>
  <si>
    <t>Workforce Subtotal:</t>
  </si>
  <si>
    <t>C. STRATEGIC INFORMATION INTEGRATION</t>
  </si>
  <si>
    <t>EMR /NMRS Interoperability</t>
  </si>
  <si>
    <t>Is the facility EMR able to extract information of HIV patients from the NMRS?</t>
  </si>
  <si>
    <t>Data tool storage integration</t>
  </si>
  <si>
    <t>Are HIV program data capturing tools stored in the same space as other hospital registers?</t>
  </si>
  <si>
    <t>Patient folders filing integration</t>
  </si>
  <si>
    <t>Are HIV patient folders kept in the records room as other hospital patient folders?</t>
  </si>
  <si>
    <t>Do patients use the same hospital folder for both general care and ART services, or is there a separate folder for PLHIV?</t>
  </si>
  <si>
    <t>Does the facility assign hospital numbers to PLHIV in addition to PEPFAR IDs?</t>
  </si>
  <si>
    <t>Do the same records staff retrieve folders for both PLHIV and other patients?</t>
  </si>
  <si>
    <t>Strategic Info Sub-Total:</t>
  </si>
  <si>
    <t>Grand Total</t>
  </si>
  <si>
    <t>Overall %</t>
  </si>
  <si>
    <t>Category</t>
  </si>
  <si>
    <t>HIV Service Integration – Dashboard</t>
  </si>
  <si>
    <t>Site Name</t>
  </si>
  <si>
    <t>Max Possible</t>
  </si>
  <si>
    <t>Category Thresholds</t>
  </si>
  <si>
    <t>Full Integration</t>
  </si>
  <si>
    <t>≥ 80%</t>
  </si>
  <si>
    <t>Partial Integration</t>
  </si>
  <si>
    <t>50% – 79%</t>
  </si>
  <si>
    <t>No Integration</t>
  </si>
  <si>
    <t>&lt; 50%</t>
  </si>
  <si>
    <t xml:space="preserve">Structural </t>
  </si>
  <si>
    <t xml:space="preserve">Workforce </t>
  </si>
  <si>
    <t>Strategic Information</t>
  </si>
  <si>
    <t>&gt;=80%</t>
  </si>
  <si>
    <t>&lt;50%</t>
  </si>
  <si>
    <t>&lt;50% -&lt; 80%</t>
  </si>
  <si>
    <t>Is the ART clinic situated in a non-stigmatizing place that prevents unintentional disclosure of clients’ HIV status?</t>
  </si>
  <si>
    <t>Is the ART clinic NOT labeled as 'Heart to Heart Clinic'</t>
  </si>
  <si>
    <t>What proportion of the designated officers responsible for PLHIV tracking and retention activities are Government-engaged HRH?</t>
  </si>
  <si>
    <t>What proportion of staff offering services in the ART clinic are hospital-employed and not paid from USG funding?</t>
  </si>
  <si>
    <t>Are all the utility bills (power, cleaning, maintenance) borne by hospital management outside of the USG funding?</t>
  </si>
  <si>
    <t>Is the ART services rendered with other OPD services?</t>
  </si>
  <si>
    <t>Co-location with non-HIV services (except TB)</t>
  </si>
  <si>
    <t>Proportion_Structural</t>
  </si>
  <si>
    <t>Binary_Structural</t>
  </si>
  <si>
    <t>weight</t>
  </si>
  <si>
    <t>Proportion_SI</t>
  </si>
  <si>
    <t>Score</t>
  </si>
  <si>
    <t>Max. Score</t>
  </si>
  <si>
    <t>State:</t>
  </si>
  <si>
    <t>LGA:</t>
  </si>
  <si>
    <t>Facility:</t>
  </si>
  <si>
    <t>Partner:</t>
  </si>
  <si>
    <t>Date:</t>
  </si>
  <si>
    <t>This tool was adminstered by:</t>
  </si>
  <si>
    <r>
      <t>•</t>
    </r>
    <r>
      <rPr>
        <sz val="18"/>
        <color rgb="FF002060"/>
        <rFont val="Calibri"/>
        <family val="2"/>
        <scheme val="minor"/>
      </rPr>
      <t>Developed by NASCP with support from CDC and the IPs in 2025, to objectively assess integration across various levels of implementation.</t>
    </r>
  </si>
  <si>
    <r>
      <t>•</t>
    </r>
    <r>
      <rPr>
        <sz val="18"/>
        <color rgb="FF002060"/>
        <rFont val="Calibri"/>
        <family val="2"/>
        <scheme val="minor"/>
      </rPr>
      <t>Designed to be administered to facility staff</t>
    </r>
  </si>
  <si>
    <r>
      <t>•</t>
    </r>
    <r>
      <rPr>
        <sz val="18"/>
        <color rgb="FF002060"/>
        <rFont val="Calibri"/>
        <family val="2"/>
        <scheme val="minor"/>
      </rPr>
      <t>Excel – based tool.</t>
    </r>
  </si>
  <si>
    <r>
      <t>•</t>
    </r>
    <r>
      <rPr>
        <sz val="18"/>
        <color rgb="FF002060"/>
        <rFont val="Calibri"/>
        <family val="2"/>
        <scheme val="minor"/>
      </rPr>
      <t xml:space="preserve">Designed to assess 3 major components of service integration </t>
    </r>
  </si>
  <si>
    <t>-  Structural – clinics, labs, pharmacies.  55 points</t>
  </si>
  <si>
    <t>- Workforce integration 40 points</t>
  </si>
  <si>
    <t>- Strategic information : EMR systems, filing systems,  data storage. 30 points</t>
  </si>
  <si>
    <r>
      <t>•</t>
    </r>
    <r>
      <rPr>
        <sz val="18"/>
        <color rgb="FF002060"/>
        <rFont val="Calibri"/>
        <family val="2"/>
        <scheme val="minor"/>
      </rPr>
      <t>Total of 125 points</t>
    </r>
  </si>
  <si>
    <t>&gt; 80 percent (100 points) full integration, 50-79% (60-99 points) partial integration,  &lt; 50% (&lt;60 points) no integration</t>
  </si>
  <si>
    <t>INTRODUCTION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</si>
</sst>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8"/>
      <color theme="1"/>
      <name val="Arial"/>
      <family val="2"/>
    </font>
    <font>
      <sz val="18"/>
      <color rgb="FF002060"/>
      <name val="Calibri"/>
      <family val="2"/>
      <scheme val="minor"/>
    </font>
    <font>
      <sz val="2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vertical="top" wrapText="1"/>
    </xf>
    <xf numFmtId="0" fontId="2" fillId="4" borderId="1" xfId="0" applyFont="1" applyFill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left" vertical="top"/>
    </xf>
    <xf numFmtId="0" fontId="2" fillId="0" borderId="1" xfId="0" applyFont="1" applyBorder="1" applyAlignment="1">
      <alignment vertical="top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10" borderId="0" xfId="0" applyFill="1"/>
    <xf numFmtId="0" fontId="0" fillId="10" borderId="0" xfId="0" applyFill="1" applyAlignment="1">
      <alignment horizontal="right"/>
    </xf>
    <xf numFmtId="0" fontId="2" fillId="4" borderId="1" xfId="0" applyFont="1" applyFill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hidden="1"/>
    </xf>
    <xf numFmtId="0" fontId="2" fillId="4" borderId="1" xfId="0" applyFont="1" applyFill="1" applyBorder="1" applyAlignment="1" applyProtection="1">
      <alignment horizontal="center"/>
      <protection hidden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2" fillId="0" borderId="2" xfId="0" applyFont="1" applyBorder="1" applyProtection="1">
      <protection locked="0"/>
    </xf>
    <xf numFmtId="0" fontId="0" fillId="0" borderId="1" xfId="0" applyBorder="1" applyAlignment="1" applyProtection="1">
      <alignment vertical="top"/>
      <protection locked="0"/>
    </xf>
    <xf numFmtId="0" fontId="0" fillId="0" borderId="0" xfId="0" applyProtection="1">
      <protection locked="0"/>
    </xf>
    <xf numFmtId="0" fontId="4" fillId="0" borderId="0" xfId="0" applyFont="1" applyAlignment="1">
      <alignment horizontal="left" vertical="center" indent="2" readingOrder="1"/>
    </xf>
    <xf numFmtId="0" fontId="5" fillId="0" borderId="0" xfId="0" applyFont="1" applyAlignment="1">
      <alignment horizontal="left" vertical="center" readingOrder="1"/>
    </xf>
    <xf numFmtId="0" fontId="5" fillId="0" borderId="0" xfId="0" applyFont="1"/>
    <xf numFmtId="0" fontId="6" fillId="0" borderId="0" xfId="0" applyFont="1"/>
    <xf numFmtId="0" fontId="2" fillId="0" borderId="0" xfId="0" applyFont="1" applyAlignment="1" applyProtection="1">
      <alignment horizontal="left"/>
      <protection locked="0"/>
    </xf>
    <xf numFmtId="0" fontId="3" fillId="6" borderId="1" xfId="0" applyFont="1" applyFill="1" applyBorder="1" applyAlignment="1">
      <alignment horizontal="center" vertical="center"/>
    </xf>
    <xf numFmtId="0" fontId="2" fillId="4" borderId="1" xfId="0" applyFont="1" applyFill="1" applyBorder="1"/>
    <xf numFmtId="0" fontId="2" fillId="0" borderId="1" xfId="0" applyFont="1" applyBorder="1"/>
    <xf numFmtId="0" fontId="2" fillId="9" borderId="2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/>
    </xf>
    <xf numFmtId="0" fontId="2" fillId="9" borderId="4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2" fillId="0" borderId="6" xfId="0" applyFont="1" applyBorder="1" applyAlignment="1" applyProtection="1">
      <alignment horizontal="left"/>
      <protection locked="0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6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8" borderId="2" xfId="0" applyFont="1" applyFill="1" applyBorder="1" applyAlignment="1">
      <alignment horizontal="center" vertical="top"/>
    </xf>
    <xf numFmtId="0" fontId="2" fillId="8" borderId="3" xfId="0" applyFont="1" applyFill="1" applyBorder="1" applyAlignment="1">
      <alignment horizontal="center" vertical="top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</cellXfs>
  <cellStyles count="1">
    <cellStyle name="Normal" xfId="0" builtinId="0"/>
  </cellStyles>
  <dxfs count="3">
    <dxf>
      <font>
        <b/>
        <color rgb="FF9C0006"/>
      </font>
      <fill>
        <patternFill>
          <bgColor rgb="FFFFC7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9C6500"/>
      </font>
      <fill>
        <patternFill>
          <bgColor rgb="FFFFEB9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006100"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workbookViewId="0">
      <selection activeCell="G7" sqref="G7"/>
    </sheetView>
  </sheetViews>
  <sheetFormatPr defaultColWidth="8.796875" defaultRowHeight="14.25" x14ac:dyDescent="0.45"/>
  <cols>
    <col min="1" max="1" width="16" customWidth="1"/>
    <col min="2" max="2" width="8" customWidth="1"/>
    <col min="3" max="3" width="4.33203125" customWidth="1"/>
    <col min="4" max="4" width="20.46484375" bestFit="1" customWidth="1"/>
    <col min="5" max="5" width="7.46484375" customWidth="1"/>
    <col min="6" max="6" width="4.1328125" customWidth="1"/>
    <col min="7" max="7" width="13.796875" customWidth="1"/>
  </cols>
  <sheetData>
    <row r="1" spans="1:8" x14ac:dyDescent="0.45">
      <c r="A1" t="s">
        <v>76</v>
      </c>
      <c r="B1" t="s">
        <v>0</v>
      </c>
      <c r="C1" s="12"/>
      <c r="D1" t="s">
        <v>75</v>
      </c>
      <c r="E1" t="s">
        <v>77</v>
      </c>
      <c r="F1" s="12"/>
      <c r="G1" t="s">
        <v>78</v>
      </c>
      <c r="H1" t="s">
        <v>77</v>
      </c>
    </row>
    <row r="2" spans="1:8" x14ac:dyDescent="0.45">
      <c r="A2" t="s">
        <v>1</v>
      </c>
      <c r="B2">
        <v>5</v>
      </c>
      <c r="C2" s="12"/>
      <c r="D2" t="s">
        <v>65</v>
      </c>
      <c r="E2">
        <v>5</v>
      </c>
      <c r="F2" s="12"/>
      <c r="G2" t="s">
        <v>65</v>
      </c>
      <c r="H2">
        <v>5</v>
      </c>
    </row>
    <row r="3" spans="1:8" x14ac:dyDescent="0.45">
      <c r="A3" t="s">
        <v>2</v>
      </c>
      <c r="B3" s="10">
        <v>0</v>
      </c>
      <c r="C3" s="13"/>
      <c r="D3" s="11" t="s">
        <v>67</v>
      </c>
      <c r="E3" s="10">
        <v>2.5</v>
      </c>
      <c r="F3" s="12"/>
      <c r="G3" s="11" t="s">
        <v>67</v>
      </c>
      <c r="H3" s="10">
        <v>2.5</v>
      </c>
    </row>
    <row r="4" spans="1:8" x14ac:dyDescent="0.45">
      <c r="C4" s="12"/>
      <c r="D4" t="s">
        <v>66</v>
      </c>
      <c r="E4">
        <v>0</v>
      </c>
      <c r="F4" s="12"/>
      <c r="G4" t="s">
        <v>66</v>
      </c>
      <c r="H4">
        <v>0</v>
      </c>
    </row>
    <row r="5" spans="1:8" x14ac:dyDescent="0.45">
      <c r="C5" s="12"/>
      <c r="F5" s="12"/>
    </row>
    <row r="6" spans="1:8" x14ac:dyDescent="0.45">
      <c r="C6" s="12"/>
      <c r="F6" s="12"/>
    </row>
    <row r="7" spans="1:8" x14ac:dyDescent="0.45">
      <c r="C7" s="12"/>
      <c r="F7" s="12"/>
    </row>
    <row r="8" spans="1:8" x14ac:dyDescent="0.45">
      <c r="C8" s="12"/>
      <c r="F8" s="12"/>
    </row>
    <row r="9" spans="1:8" x14ac:dyDescent="0.45">
      <c r="C9" s="12"/>
      <c r="F9" s="1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AA8CF4-F4E8-443D-9C9F-F23FCC6EB68F}">
  <dimension ref="A1:B10"/>
  <sheetViews>
    <sheetView zoomScale="90" zoomScaleNormal="90" workbookViewId="0">
      <selection activeCell="A2" sqref="A2"/>
    </sheetView>
  </sheetViews>
  <sheetFormatPr defaultColWidth="8.796875" defaultRowHeight="14.25" x14ac:dyDescent="0.45"/>
  <sheetData>
    <row r="1" spans="1:2" ht="28.5" x14ac:dyDescent="0.85">
      <c r="A1" s="33" t="s">
        <v>96</v>
      </c>
    </row>
    <row r="2" spans="1:2" ht="23.25" x14ac:dyDescent="0.45">
      <c r="A2" s="30" t="s">
        <v>87</v>
      </c>
    </row>
    <row r="3" spans="1:2" ht="23.25" x14ac:dyDescent="0.45">
      <c r="A3" s="30" t="s">
        <v>88</v>
      </c>
    </row>
    <row r="4" spans="1:2" ht="23.25" x14ac:dyDescent="0.45">
      <c r="A4" s="30" t="s">
        <v>89</v>
      </c>
    </row>
    <row r="5" spans="1:2" ht="23.25" x14ac:dyDescent="0.45">
      <c r="A5" s="30" t="s">
        <v>90</v>
      </c>
    </row>
    <row r="6" spans="1:2" ht="23.25" x14ac:dyDescent="0.45">
      <c r="B6" s="31" t="s">
        <v>91</v>
      </c>
    </row>
    <row r="7" spans="1:2" ht="23.25" x14ac:dyDescent="0.45">
      <c r="B7" s="31" t="s">
        <v>92</v>
      </c>
    </row>
    <row r="8" spans="1:2" ht="23.25" x14ac:dyDescent="0.45">
      <c r="B8" s="31" t="s">
        <v>93</v>
      </c>
    </row>
    <row r="9" spans="1:2" ht="23.25" x14ac:dyDescent="0.45">
      <c r="A9" s="30" t="s">
        <v>94</v>
      </c>
    </row>
    <row r="10" spans="1:2" ht="23.25" x14ac:dyDescent="0.7">
      <c r="A10" s="32" t="s">
        <v>95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4"/>
  <sheetViews>
    <sheetView showGridLines="0" tabSelected="1" topLeftCell="C1" zoomScale="110" zoomScaleNormal="110" workbookViewId="0">
      <pane ySplit="4" topLeftCell="A5" activePane="bottomLeft" state="frozen"/>
      <selection pane="bottomLeft" activeCell="D31" sqref="D31"/>
    </sheetView>
  </sheetViews>
  <sheetFormatPr defaultColWidth="8.796875" defaultRowHeight="14.25" x14ac:dyDescent="0.45"/>
  <cols>
    <col min="1" max="1" width="29.46484375" customWidth="1"/>
    <col min="2" max="2" width="4.6640625" customWidth="1"/>
    <col min="3" max="3" width="44.6640625" customWidth="1"/>
    <col min="4" max="4" width="70.6640625" customWidth="1"/>
    <col min="5" max="5" width="13" style="22" customWidth="1"/>
    <col min="6" max="7" width="13" customWidth="1"/>
    <col min="8" max="8" width="36.6640625" customWidth="1"/>
  </cols>
  <sheetData>
    <row r="1" spans="1:8" ht="15.75" x14ac:dyDescent="0.5">
      <c r="A1" s="46" t="s">
        <v>3</v>
      </c>
      <c r="B1" s="46"/>
      <c r="C1" s="46"/>
      <c r="D1" s="46"/>
      <c r="E1" s="46"/>
      <c r="F1" s="46"/>
      <c r="G1" s="46"/>
      <c r="H1" s="46"/>
    </row>
    <row r="2" spans="1:8" x14ac:dyDescent="0.45">
      <c r="A2" s="49" t="s">
        <v>84</v>
      </c>
      <c r="B2" s="50"/>
      <c r="C2" s="27" t="s">
        <v>81</v>
      </c>
      <c r="D2" s="27" t="s">
        <v>82</v>
      </c>
      <c r="E2" s="51" t="s">
        <v>83</v>
      </c>
      <c r="F2" s="52"/>
      <c r="G2" s="52"/>
      <c r="H2" s="53"/>
    </row>
    <row r="3" spans="1:8" x14ac:dyDescent="0.45">
      <c r="A3" s="25"/>
      <c r="B3" s="25"/>
      <c r="C3" s="25"/>
      <c r="D3" s="25"/>
      <c r="E3" s="26"/>
      <c r="F3" s="25"/>
      <c r="G3" s="25"/>
      <c r="H3" s="25"/>
    </row>
    <row r="4" spans="1:8" ht="28.5" x14ac:dyDescent="0.45">
      <c r="A4" s="23" t="s">
        <v>4</v>
      </c>
      <c r="B4" s="23" t="s">
        <v>5</v>
      </c>
      <c r="C4" s="23" t="s">
        <v>6</v>
      </c>
      <c r="D4" s="23" t="s">
        <v>7</v>
      </c>
      <c r="E4" s="24" t="s">
        <v>8</v>
      </c>
      <c r="F4" s="23" t="s">
        <v>79</v>
      </c>
      <c r="G4" s="23" t="s">
        <v>80</v>
      </c>
      <c r="H4" s="23" t="s">
        <v>9</v>
      </c>
    </row>
    <row r="5" spans="1:8" x14ac:dyDescent="0.45">
      <c r="A5" s="47" t="s">
        <v>10</v>
      </c>
      <c r="B5" s="47"/>
      <c r="C5" s="47"/>
      <c r="D5" s="47"/>
      <c r="E5" s="47"/>
      <c r="F5" s="47"/>
      <c r="G5" s="47"/>
      <c r="H5" s="47"/>
    </row>
    <row r="6" spans="1:8" ht="28.5" x14ac:dyDescent="0.45">
      <c r="A6" s="54" t="s">
        <v>62</v>
      </c>
      <c r="B6" s="3">
        <v>1</v>
      </c>
      <c r="C6" s="18" t="s">
        <v>11</v>
      </c>
      <c r="D6" s="4" t="s">
        <v>68</v>
      </c>
      <c r="E6" s="20"/>
      <c r="F6" s="16">
        <f t="shared" ref="F6:F14" si="0">IFERROR(IF($E6="Yes",$G6,0),0)</f>
        <v>0</v>
      </c>
      <c r="G6" s="16">
        <v>5</v>
      </c>
      <c r="H6" s="28"/>
    </row>
    <row r="7" spans="1:8" x14ac:dyDescent="0.45">
      <c r="A7" s="55"/>
      <c r="B7" s="3">
        <v>2</v>
      </c>
      <c r="C7" s="41" t="s">
        <v>12</v>
      </c>
      <c r="D7" s="4" t="s">
        <v>69</v>
      </c>
      <c r="E7" s="20"/>
      <c r="F7" s="16">
        <f t="shared" si="0"/>
        <v>0</v>
      </c>
      <c r="G7" s="16">
        <v>5</v>
      </c>
      <c r="H7" s="28"/>
    </row>
    <row r="8" spans="1:8" x14ac:dyDescent="0.45">
      <c r="A8" s="55"/>
      <c r="B8" s="3"/>
      <c r="C8" s="42"/>
      <c r="D8" s="4" t="s">
        <v>73</v>
      </c>
      <c r="E8" s="20"/>
      <c r="F8" s="16">
        <f t="shared" si="0"/>
        <v>0</v>
      </c>
      <c r="G8" s="16">
        <v>5</v>
      </c>
      <c r="H8" s="28"/>
    </row>
    <row r="9" spans="1:8" ht="28.5" x14ac:dyDescent="0.45">
      <c r="A9" s="55"/>
      <c r="B9" s="3">
        <v>3</v>
      </c>
      <c r="C9" s="19" t="s">
        <v>13</v>
      </c>
      <c r="D9" s="4" t="s">
        <v>14</v>
      </c>
      <c r="E9" s="20"/>
      <c r="F9" s="16">
        <f t="shared" si="0"/>
        <v>0</v>
      </c>
      <c r="G9" s="16">
        <v>5</v>
      </c>
      <c r="H9" s="28"/>
    </row>
    <row r="10" spans="1:8" ht="57" x14ac:dyDescent="0.45">
      <c r="A10" s="55"/>
      <c r="B10" s="3">
        <v>4</v>
      </c>
      <c r="C10" s="19" t="s">
        <v>74</v>
      </c>
      <c r="D10" s="4" t="s">
        <v>15</v>
      </c>
      <c r="E10" s="20"/>
      <c r="F10" s="16">
        <f t="shared" si="0"/>
        <v>0</v>
      </c>
      <c r="G10" s="16">
        <v>10</v>
      </c>
      <c r="H10" s="28"/>
    </row>
    <row r="11" spans="1:8" ht="28.5" x14ac:dyDescent="0.45">
      <c r="A11" s="55"/>
      <c r="B11" s="3">
        <v>6</v>
      </c>
      <c r="C11" s="19" t="s">
        <v>17</v>
      </c>
      <c r="D11" s="4" t="s">
        <v>72</v>
      </c>
      <c r="E11" s="20"/>
      <c r="F11" s="16">
        <f t="shared" si="0"/>
        <v>0</v>
      </c>
      <c r="G11" s="16">
        <v>5</v>
      </c>
      <c r="H11" s="28"/>
    </row>
    <row r="12" spans="1:8" ht="28.5" x14ac:dyDescent="0.45">
      <c r="A12" s="55"/>
      <c r="B12" s="3">
        <v>7</v>
      </c>
      <c r="C12" s="41" t="s">
        <v>18</v>
      </c>
      <c r="D12" s="4" t="s">
        <v>19</v>
      </c>
      <c r="E12" s="20"/>
      <c r="F12" s="16">
        <f t="shared" si="0"/>
        <v>0</v>
      </c>
      <c r="G12" s="16">
        <v>5</v>
      </c>
      <c r="H12" s="28"/>
    </row>
    <row r="13" spans="1:8" ht="28.5" x14ac:dyDescent="0.45">
      <c r="A13" s="55"/>
      <c r="B13" s="3">
        <v>8</v>
      </c>
      <c r="C13" s="42"/>
      <c r="D13" s="4" t="s">
        <v>20</v>
      </c>
      <c r="E13" s="20"/>
      <c r="F13" s="16">
        <f t="shared" si="0"/>
        <v>0</v>
      </c>
      <c r="G13" s="16">
        <v>5</v>
      </c>
      <c r="H13" s="28"/>
    </row>
    <row r="14" spans="1:8" ht="28.5" x14ac:dyDescent="0.45">
      <c r="A14" s="55"/>
      <c r="B14" s="3">
        <v>9</v>
      </c>
      <c r="C14" s="41" t="s">
        <v>21</v>
      </c>
      <c r="D14" s="4" t="s">
        <v>22</v>
      </c>
      <c r="E14" s="20"/>
      <c r="F14" s="16">
        <f t="shared" si="0"/>
        <v>0</v>
      </c>
      <c r="G14" s="16">
        <v>5</v>
      </c>
      <c r="H14" s="28"/>
    </row>
    <row r="15" spans="1:8" ht="28.5" x14ac:dyDescent="0.45">
      <c r="A15" s="55"/>
      <c r="B15" s="3">
        <v>10</v>
      </c>
      <c r="C15" s="42"/>
      <c r="D15" s="4" t="s">
        <v>23</v>
      </c>
      <c r="E15" s="20"/>
      <c r="F15" s="16">
        <f>IFERROR(IF($E15="Yes",$G15,0),0)</f>
        <v>0</v>
      </c>
      <c r="G15" s="16">
        <v>5</v>
      </c>
      <c r="H15" s="28"/>
    </row>
    <row r="16" spans="1:8" x14ac:dyDescent="0.45">
      <c r="A16" s="36" t="s">
        <v>25</v>
      </c>
      <c r="B16" s="36"/>
      <c r="C16" s="36"/>
      <c r="D16" s="36"/>
      <c r="E16" s="36"/>
      <c r="F16" s="17">
        <f>SUM(F6:F15)</f>
        <v>0</v>
      </c>
      <c r="G16" s="17">
        <f>SUM(G6:G15)</f>
        <v>55</v>
      </c>
      <c r="H16" s="5"/>
    </row>
    <row r="17" spans="1:8" x14ac:dyDescent="0.45">
      <c r="A17" s="48" t="s">
        <v>26</v>
      </c>
      <c r="B17" s="48"/>
      <c r="C17" s="48"/>
      <c r="D17" s="48"/>
      <c r="E17" s="48"/>
      <c r="F17" s="48"/>
      <c r="G17" s="48"/>
      <c r="H17" s="48"/>
    </row>
    <row r="18" spans="1:8" x14ac:dyDescent="0.45">
      <c r="A18" s="56" t="s">
        <v>63</v>
      </c>
      <c r="B18" s="3">
        <v>1</v>
      </c>
      <c r="C18" s="9" t="s">
        <v>27</v>
      </c>
      <c r="D18" s="4" t="s">
        <v>28</v>
      </c>
      <c r="E18" s="20"/>
      <c r="F18" s="16">
        <f>IFERROR(VLOOKUP(E18,ProportionTable,2,FALSE),0)</f>
        <v>0</v>
      </c>
      <c r="G18" s="16">
        <v>5</v>
      </c>
      <c r="H18" s="28"/>
    </row>
    <row r="19" spans="1:8" x14ac:dyDescent="0.45">
      <c r="A19" s="57"/>
      <c r="B19" s="3">
        <v>2</v>
      </c>
      <c r="C19" s="9" t="s">
        <v>29</v>
      </c>
      <c r="D19" s="4" t="s">
        <v>30</v>
      </c>
      <c r="E19" s="20"/>
      <c r="F19" s="16">
        <f>IFERROR(VLOOKUP(E19,ProportionTable,2,FALSE),0)</f>
        <v>0</v>
      </c>
      <c r="G19" s="16">
        <v>5</v>
      </c>
      <c r="H19" s="28"/>
    </row>
    <row r="20" spans="1:8" ht="28.5" x14ac:dyDescent="0.45">
      <c r="A20" s="57"/>
      <c r="B20" s="3"/>
      <c r="C20" s="8" t="s">
        <v>24</v>
      </c>
      <c r="D20" s="4" t="s">
        <v>70</v>
      </c>
      <c r="E20" s="20"/>
      <c r="F20" s="16">
        <f>IFERROR(VLOOKUP(E20,ProportionTable,2,FALSE),0)</f>
        <v>0</v>
      </c>
      <c r="G20" s="16">
        <v>5</v>
      </c>
      <c r="H20" s="28"/>
    </row>
    <row r="21" spans="1:8" x14ac:dyDescent="0.45">
      <c r="A21" s="57"/>
      <c r="B21" s="3">
        <v>3</v>
      </c>
      <c r="C21" s="9" t="s">
        <v>31</v>
      </c>
      <c r="D21" s="4" t="s">
        <v>32</v>
      </c>
      <c r="E21" s="20"/>
      <c r="F21" s="16">
        <f>IFERROR(VLOOKUP(E21,ProportionTable,2,FALSE),0)</f>
        <v>0</v>
      </c>
      <c r="G21" s="16">
        <v>5</v>
      </c>
      <c r="H21" s="28"/>
    </row>
    <row r="22" spans="1:8" x14ac:dyDescent="0.45">
      <c r="A22" s="57"/>
      <c r="B22" s="3">
        <v>4</v>
      </c>
      <c r="C22" s="9" t="s">
        <v>33</v>
      </c>
      <c r="D22" s="4" t="s">
        <v>34</v>
      </c>
      <c r="E22" s="20"/>
      <c r="F22" s="16">
        <f>IFERROR(VLOOKUP(E22,ProportionTable,2,FALSE),0)</f>
        <v>0</v>
      </c>
      <c r="G22" s="16">
        <v>5</v>
      </c>
      <c r="H22" s="28"/>
    </row>
    <row r="23" spans="1:8" ht="28.5" x14ac:dyDescent="0.45">
      <c r="A23" s="57"/>
      <c r="B23" s="3">
        <v>5</v>
      </c>
      <c r="C23" s="8" t="s">
        <v>16</v>
      </c>
      <c r="D23" s="4" t="s">
        <v>71</v>
      </c>
      <c r="E23" s="20"/>
      <c r="F23" s="16">
        <f>IFERROR(VLOOKUP(E23,ProportionTable,2,FALSE)*2,0)</f>
        <v>0</v>
      </c>
      <c r="G23" s="16">
        <v>10</v>
      </c>
      <c r="H23" s="28"/>
    </row>
    <row r="24" spans="1:8" x14ac:dyDescent="0.45">
      <c r="A24" s="58"/>
      <c r="B24" s="3">
        <v>6</v>
      </c>
      <c r="C24" s="9" t="s">
        <v>35</v>
      </c>
      <c r="D24" s="4" t="s">
        <v>36</v>
      </c>
      <c r="E24" s="20"/>
      <c r="F24" s="16">
        <f>IFERROR(VLOOKUP(E24,ProportionTable,2,FALSE),0)</f>
        <v>0</v>
      </c>
      <c r="G24" s="16">
        <v>5</v>
      </c>
      <c r="H24" s="28"/>
    </row>
    <row r="25" spans="1:8" x14ac:dyDescent="0.45">
      <c r="A25" s="36" t="s">
        <v>37</v>
      </c>
      <c r="B25" s="36"/>
      <c r="C25" s="36"/>
      <c r="D25" s="36"/>
      <c r="E25" s="36"/>
      <c r="F25" s="14">
        <f>SUM(F18:F24)</f>
        <v>0</v>
      </c>
      <c r="G25" s="14">
        <f>SUM(G18:G24)</f>
        <v>40</v>
      </c>
      <c r="H25" s="5"/>
    </row>
    <row r="26" spans="1:8" x14ac:dyDescent="0.45">
      <c r="A26" s="35" t="s">
        <v>38</v>
      </c>
      <c r="B26" s="35"/>
      <c r="C26" s="35"/>
      <c r="D26" s="35"/>
      <c r="E26" s="35"/>
      <c r="F26" s="35"/>
      <c r="G26" s="35"/>
      <c r="H26" s="35"/>
    </row>
    <row r="27" spans="1:8" x14ac:dyDescent="0.45">
      <c r="A27" s="38" t="s">
        <v>64</v>
      </c>
      <c r="B27" s="3">
        <v>1</v>
      </c>
      <c r="C27" s="8" t="s">
        <v>39</v>
      </c>
      <c r="D27" s="4" t="s">
        <v>40</v>
      </c>
      <c r="E27" s="20"/>
      <c r="F27" s="16">
        <f t="shared" ref="F27:F32" si="1">IFERROR(VLOOKUP(E27,BinaryTable,2,FALSE),0)</f>
        <v>0</v>
      </c>
      <c r="G27" s="16">
        <v>5</v>
      </c>
      <c r="H27" s="28"/>
    </row>
    <row r="28" spans="1:8" ht="28.5" x14ac:dyDescent="0.45">
      <c r="A28" s="39"/>
      <c r="B28" s="3">
        <v>2</v>
      </c>
      <c r="C28" s="8" t="s">
        <v>41</v>
      </c>
      <c r="D28" s="4" t="s">
        <v>42</v>
      </c>
      <c r="E28" s="20"/>
      <c r="F28" s="16">
        <f t="shared" si="1"/>
        <v>0</v>
      </c>
      <c r="G28" s="16">
        <v>5</v>
      </c>
      <c r="H28" s="28"/>
    </row>
    <row r="29" spans="1:8" x14ac:dyDescent="0.45">
      <c r="A29" s="39"/>
      <c r="B29" s="3">
        <v>3</v>
      </c>
      <c r="C29" s="43" t="s">
        <v>43</v>
      </c>
      <c r="D29" s="4" t="s">
        <v>44</v>
      </c>
      <c r="E29" s="20"/>
      <c r="F29" s="16">
        <f t="shared" si="1"/>
        <v>0</v>
      </c>
      <c r="G29" s="16">
        <v>5</v>
      </c>
      <c r="H29" s="28"/>
    </row>
    <row r="30" spans="1:8" ht="28.5" x14ac:dyDescent="0.45">
      <c r="A30" s="39"/>
      <c r="B30" s="3">
        <v>4</v>
      </c>
      <c r="C30" s="44"/>
      <c r="D30" s="4" t="s">
        <v>45</v>
      </c>
      <c r="E30" s="20"/>
      <c r="F30" s="16">
        <f t="shared" si="1"/>
        <v>0</v>
      </c>
      <c r="G30" s="16">
        <v>5</v>
      </c>
      <c r="H30" s="28"/>
    </row>
    <row r="31" spans="1:8" x14ac:dyDescent="0.45">
      <c r="A31" s="39"/>
      <c r="B31" s="3">
        <v>5</v>
      </c>
      <c r="C31" s="44"/>
      <c r="D31" s="4" t="s">
        <v>46</v>
      </c>
      <c r="E31" s="20"/>
      <c r="F31" s="16">
        <f t="shared" si="1"/>
        <v>0</v>
      </c>
      <c r="G31" s="16">
        <v>5</v>
      </c>
      <c r="H31" s="28"/>
    </row>
    <row r="32" spans="1:8" x14ac:dyDescent="0.45">
      <c r="A32" s="40"/>
      <c r="B32" s="3">
        <v>6</v>
      </c>
      <c r="C32" s="45"/>
      <c r="D32" s="4" t="s">
        <v>47</v>
      </c>
      <c r="E32" s="20"/>
      <c r="F32" s="16">
        <f t="shared" si="1"/>
        <v>0</v>
      </c>
      <c r="G32" s="16">
        <v>5</v>
      </c>
      <c r="H32" s="28"/>
    </row>
    <row r="33" spans="1:8" x14ac:dyDescent="0.45">
      <c r="A33" s="36" t="s">
        <v>48</v>
      </c>
      <c r="B33" s="36"/>
      <c r="C33" s="36"/>
      <c r="D33" s="36"/>
      <c r="E33" s="36"/>
      <c r="F33" s="14">
        <f>SUM(F27:F32)</f>
        <v>0</v>
      </c>
      <c r="G33" s="14">
        <f>SUM(G27:G32)</f>
        <v>30</v>
      </c>
      <c r="H33" s="5"/>
    </row>
    <row r="35" spans="1:8" x14ac:dyDescent="0.45">
      <c r="A35" s="37" t="s">
        <v>49</v>
      </c>
      <c r="B35" s="37"/>
      <c r="C35" s="37"/>
      <c r="D35" s="37"/>
      <c r="E35" s="37"/>
      <c r="F35" s="6">
        <f>F33+F25+F16</f>
        <v>0</v>
      </c>
      <c r="G35" s="6">
        <f>G33+G25+G16</f>
        <v>125</v>
      </c>
      <c r="H35" s="2"/>
    </row>
    <row r="36" spans="1:8" x14ac:dyDescent="0.45">
      <c r="E36" s="21" t="s">
        <v>50</v>
      </c>
      <c r="F36" s="15">
        <f>F35/G35</f>
        <v>0</v>
      </c>
      <c r="G36" s="6" t="s">
        <v>51</v>
      </c>
      <c r="H36" s="6" t="str">
        <f>IF(F35&gt;=100,"Full Integration",IF(F35&gt;=60,"Partial Integration","No Integration"))</f>
        <v>No Integration</v>
      </c>
    </row>
    <row r="37" spans="1:8" x14ac:dyDescent="0.45">
      <c r="A37" s="34" t="s">
        <v>86</v>
      </c>
      <c r="B37" s="34"/>
      <c r="C37" s="34"/>
    </row>
    <row r="38" spans="1:8" x14ac:dyDescent="0.45">
      <c r="A38" s="29"/>
      <c r="B38" s="29"/>
      <c r="C38" s="29"/>
    </row>
    <row r="39" spans="1:8" x14ac:dyDescent="0.45">
      <c r="A39" s="34" t="s">
        <v>85</v>
      </c>
      <c r="B39" s="34"/>
      <c r="C39" s="34"/>
    </row>
    <row r="40" spans="1:8" x14ac:dyDescent="0.45">
      <c r="A40" s="29"/>
      <c r="B40" s="29"/>
      <c r="C40" s="29"/>
    </row>
    <row r="41" spans="1:8" x14ac:dyDescent="0.45">
      <c r="A41" s="29"/>
      <c r="B41" s="29"/>
      <c r="C41" s="29"/>
    </row>
    <row r="42" spans="1:8" x14ac:dyDescent="0.45">
      <c r="A42" s="29"/>
      <c r="B42" s="29"/>
      <c r="C42" s="29"/>
    </row>
    <row r="43" spans="1:8" x14ac:dyDescent="0.45">
      <c r="A43" s="29"/>
      <c r="B43" s="29"/>
      <c r="C43" s="29"/>
    </row>
    <row r="44" spans="1:8" x14ac:dyDescent="0.45">
      <c r="A44" s="29"/>
      <c r="B44" s="29"/>
      <c r="C44" s="29"/>
    </row>
  </sheetData>
  <sheetProtection algorithmName="SHA-256" hashValue="l02bOs5nQ53xltlpqdWebKNjBQc3ts0YQcSX3S2xMgs=" saltValue="yUH3Cuz5gqcJrwH/CLMLhQ==" spinCount="100000" sheet="1" objects="1" scenarios="1"/>
  <mergeCells count="19">
    <mergeCell ref="C12:C13"/>
    <mergeCell ref="C14:C15"/>
    <mergeCell ref="C29:C32"/>
    <mergeCell ref="A37:C37"/>
    <mergeCell ref="A1:H1"/>
    <mergeCell ref="A5:H5"/>
    <mergeCell ref="A16:E16"/>
    <mergeCell ref="A17:H17"/>
    <mergeCell ref="A25:E25"/>
    <mergeCell ref="C7:C8"/>
    <mergeCell ref="A2:B2"/>
    <mergeCell ref="E2:H2"/>
    <mergeCell ref="A6:A15"/>
    <mergeCell ref="A18:A24"/>
    <mergeCell ref="A39:C39"/>
    <mergeCell ref="A26:H26"/>
    <mergeCell ref="A33:E33"/>
    <mergeCell ref="A35:E35"/>
    <mergeCell ref="A27:A32"/>
  </mergeCells>
  <conditionalFormatting sqref="H35">
    <cfRule type="expression" dxfId="2" priority="1">
      <formula>F35&gt;=0.8</formula>
    </cfRule>
    <cfRule type="expression" dxfId="1" priority="2">
      <formula>AND(F35&gt;=0.5,F35&lt;0.8)</formula>
    </cfRule>
    <cfRule type="expression" dxfId="0" priority="3">
      <formula>F35&lt;0.5</formula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Lists!$A$2:$A$3</xm:f>
          </x14:formula1>
          <xm:sqref>E27:E32 E6:E15</xm:sqref>
        </x14:dataValidation>
        <x14:dataValidation type="list" allowBlank="1" showInputMessage="1" showErrorMessage="1" xr:uid="{00000000-0002-0000-0100-000004000000}">
          <x14:formula1>
            <xm:f>Lists!$D$2:$D$4</xm:f>
          </x14:formula1>
          <xm:sqref>E19:E24</xm:sqref>
        </x14:dataValidation>
        <x14:dataValidation type="list" allowBlank="1" showInputMessage="1" showErrorMessage="1" xr:uid="{C5FD0AB6-7990-4BFE-BB57-53B8B19E9E67}">
          <x14:formula1>
            <xm:f>Lists!$G$2:$G$4</xm:f>
          </x14:formula1>
          <xm:sqref>E18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>
      <selection activeCell="A13" sqref="A13"/>
    </sheetView>
  </sheetViews>
  <sheetFormatPr defaultColWidth="8.796875" defaultRowHeight="14.25" x14ac:dyDescent="0.45"/>
  <cols>
    <col min="1" max="1" width="36.6640625" customWidth="1"/>
    <col min="2" max="2" width="22.6640625" customWidth="1"/>
  </cols>
  <sheetData>
    <row r="1" spans="1:2" ht="15.75" x14ac:dyDescent="0.5">
      <c r="A1" s="1" t="s">
        <v>52</v>
      </c>
    </row>
    <row r="3" spans="1:2" x14ac:dyDescent="0.45">
      <c r="A3" t="s">
        <v>53</v>
      </c>
    </row>
    <row r="5" spans="1:2" x14ac:dyDescent="0.45">
      <c r="A5" t="s">
        <v>49</v>
      </c>
      <c r="B5">
        <f>Checklist!F35</f>
        <v>0</v>
      </c>
    </row>
    <row r="6" spans="1:2" x14ac:dyDescent="0.45">
      <c r="A6" t="s">
        <v>54</v>
      </c>
      <c r="B6">
        <f>Checklist!G35</f>
        <v>125</v>
      </c>
    </row>
    <row r="7" spans="1:2" x14ac:dyDescent="0.45">
      <c r="A7" t="s">
        <v>50</v>
      </c>
      <c r="B7">
        <f>Checklist!F35</f>
        <v>0</v>
      </c>
    </row>
    <row r="8" spans="1:2" x14ac:dyDescent="0.45">
      <c r="A8" t="s">
        <v>51</v>
      </c>
      <c r="B8">
        <f>Checklist!H34</f>
        <v>0</v>
      </c>
    </row>
    <row r="10" spans="1:2" x14ac:dyDescent="0.45">
      <c r="A10" s="7" t="s">
        <v>55</v>
      </c>
    </row>
    <row r="11" spans="1:2" x14ac:dyDescent="0.45">
      <c r="A11" t="s">
        <v>56</v>
      </c>
      <c r="B11" t="s">
        <v>57</v>
      </c>
    </row>
    <row r="12" spans="1:2" x14ac:dyDescent="0.45">
      <c r="A12" t="s">
        <v>58</v>
      </c>
      <c r="B12" t="s">
        <v>59</v>
      </c>
    </row>
    <row r="13" spans="1:2" x14ac:dyDescent="0.45">
      <c r="A13" t="s">
        <v>60</v>
      </c>
      <c r="B13" t="s">
        <v>61</v>
      </c>
    </row>
  </sheetData>
  <conditionalFormatting sqref="B7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{DA7ABA51-AAAA-BBBB-0003-000000000001}</x14:id>
        </ext>
      </extLst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DA7ABA51-AAAA-BBBB-0003-000000000001}">
            <x14:dataBar minLength="0" maxLength="100" border="1" gradient="0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B7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Lists</vt:lpstr>
      <vt:lpstr>OVERVIEW</vt:lpstr>
      <vt:lpstr>Checklist</vt:lpstr>
      <vt:lpstr>Dashboard</vt:lpstr>
      <vt:lpstr>BinaryChoices</vt:lpstr>
      <vt:lpstr>BinaryTable</vt:lpstr>
      <vt:lpstr>ProportionChoices</vt:lpstr>
      <vt:lpstr>ProportionTable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OKE, OLUFEMI (CDC/GHC/DGHT)</dc:creator>
  <cp:lastModifiedBy>Mudekereza, Rachel B.</cp:lastModifiedBy>
  <dcterms:created xsi:type="dcterms:W3CDTF">2025-10-30T12:22:06Z</dcterms:created>
  <dcterms:modified xsi:type="dcterms:W3CDTF">2026-02-13T12:05:26Z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94a7b8-f06c-4dfe-bdcc-9b548fd58c31_Enabled">
    <vt:lpwstr>true</vt:lpwstr>
  </property>
  <property fmtid="{D5CDD505-2E9C-101B-9397-08002B2CF9AE}" pid="3" name="MSIP_Label_7b94a7b8-f06c-4dfe-bdcc-9b548fd58c31_SetDate">
    <vt:lpwstr>2025-10-30T12:22:51Z</vt:lpwstr>
  </property>
  <property fmtid="{D5CDD505-2E9C-101B-9397-08002B2CF9AE}" pid="4" name="MSIP_Label_7b94a7b8-f06c-4dfe-bdcc-9b548fd58c31_Method">
    <vt:lpwstr>Privileged</vt:lpwstr>
  </property>
  <property fmtid="{D5CDD505-2E9C-101B-9397-08002B2CF9AE}" pid="5" name="MSIP_Label_7b94a7b8-f06c-4dfe-bdcc-9b548fd58c31_Name">
    <vt:lpwstr>7b94a7b8-f06c-4dfe-bdcc-9b548fd58c31</vt:lpwstr>
  </property>
  <property fmtid="{D5CDD505-2E9C-101B-9397-08002B2CF9AE}" pid="6" name="MSIP_Label_7b94a7b8-f06c-4dfe-bdcc-9b548fd58c31_SiteId">
    <vt:lpwstr>9ce70869-60db-44fd-abe8-d2767077fc8f</vt:lpwstr>
  </property>
  <property fmtid="{D5CDD505-2E9C-101B-9397-08002B2CF9AE}" pid="7" name="MSIP_Label_7b94a7b8-f06c-4dfe-bdcc-9b548fd58c31_ActionId">
    <vt:lpwstr>da68e859-9d93-4fa2-97e1-1f12cfd039f0</vt:lpwstr>
  </property>
  <property fmtid="{D5CDD505-2E9C-101B-9397-08002B2CF9AE}" pid="8" name="MSIP_Label_7b94a7b8-f06c-4dfe-bdcc-9b548fd58c31_ContentBits">
    <vt:lpwstr>0</vt:lpwstr>
  </property>
  <property fmtid="{D5CDD505-2E9C-101B-9397-08002B2CF9AE}" pid="9" name="MSIP_Label_7b94a7b8-f06c-4dfe-bdcc-9b548fd58c31_Tag">
    <vt:lpwstr>10, 0, 1, 1</vt:lpwstr>
  </property>
</Properties>
</file>